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K:\ICT\Web\Internet\TRANSPARENCY AND OPEN DATA\Parking\2026\"/>
    </mc:Choice>
  </mc:AlternateContent>
  <xr:revisionPtr revIDLastSave="0" documentId="13_ncr:1_{FF36CE55-51DF-4DF8-9396-FB45FE026643}" xr6:coauthVersionLast="47" xr6:coauthVersionMax="47" xr10:uidLastSave="{00000000-0000-0000-0000-000000000000}"/>
  <bookViews>
    <workbookView xWindow="-108" yWindow="-108" windowWidth="23256" windowHeight="12456" activeTab="1" xr2:uid="{49583F7C-8D12-4C17-B105-AF0E5473C698}"/>
  </bookViews>
  <sheets>
    <sheet name="Account data without bus" sheetId="2" r:id="rId1"/>
    <sheet name="Account data with Bus" sheetId="1" r:id="rId2"/>
  </sheets>
  <externalReferences>
    <externalReference r:id="rId3"/>
    <externalReference r:id="rId4"/>
  </externalReferences>
  <definedNames>
    <definedName name="_Order1" hidden="1">255</definedName>
    <definedName name="_Order2" hidden="1">255</definedName>
    <definedName name="Basis">[1]Validations!$H$3:$H$5</definedName>
    <definedName name="Bne" hidden="1">#REF!</definedName>
    <definedName name="Client">[1]Validations!$F$3:$F$11</definedName>
    <definedName name="Manager">[1]Validations!$C$3:$C$12</definedName>
    <definedName name="New" hidden="1">#REF!</definedName>
    <definedName name="Reason">[1]Validations!$D$3:$D$14</definedName>
    <definedName name="Recover">#REF!</definedName>
    <definedName name="Status">[1]Validations!$E$3:$E$5</definedName>
    <definedName name="TableName">"Dummy"</definedName>
    <definedName name="Term">[1]Validations!$G$3:$G$9</definedName>
    <definedName name="Type">[1]Validations!$B$3:$B$16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2" l="1"/>
  <c r="E7" i="2"/>
  <c r="E10" i="2" l="1"/>
  <c r="E64" i="2" l="1"/>
  <c r="E53" i="2"/>
  <c r="E63" i="2" l="1"/>
  <c r="E57" i="2" l="1"/>
  <c r="E58" i="2"/>
  <c r="E62" i="2"/>
  <c r="E59" i="2"/>
  <c r="E61" i="2" l="1"/>
  <c r="E60" i="2"/>
  <c r="F14" i="1" l="1"/>
  <c r="F12" i="1"/>
  <c r="F11" i="1"/>
  <c r="F10" i="1"/>
  <c r="F9" i="1"/>
  <c r="F5" i="1"/>
  <c r="E52" i="2"/>
  <c r="E51" i="2"/>
  <c r="E50" i="2"/>
  <c r="E49" i="2"/>
  <c r="E48" i="2"/>
  <c r="E41" i="2"/>
  <c r="E40" i="2"/>
  <c r="E39" i="2"/>
  <c r="E38" i="2"/>
  <c r="E37" i="2"/>
  <c r="E32" i="2"/>
  <c r="E31" i="2"/>
  <c r="E30" i="2"/>
  <c r="E29" i="2"/>
  <c r="E21" i="2"/>
  <c r="E20" i="2"/>
  <c r="E19" i="2"/>
  <c r="E18" i="2"/>
  <c r="E17" i="2"/>
  <c r="E16" i="2"/>
  <c r="E15" i="2"/>
  <c r="E14" i="2"/>
  <c r="E9" i="2"/>
  <c r="E11" i="2"/>
  <c r="E54" i="2" l="1"/>
  <c r="B62" i="1"/>
  <c r="F65" i="1" s="1"/>
  <c r="B19" i="1"/>
  <c r="B31" i="1" l="1"/>
  <c r="F34" i="1" s="1"/>
  <c r="B28" i="1"/>
  <c r="F31" i="1" s="1"/>
  <c r="B27" i="1" l="1"/>
  <c r="F30" i="1" s="1"/>
  <c r="B61" i="1" l="1"/>
  <c r="F64" i="1" s="1"/>
  <c r="B18" i="1"/>
  <c r="B48" i="1"/>
  <c r="F51" i="1" s="1"/>
  <c r="B29" i="1"/>
  <c r="F32" i="1" s="1"/>
  <c r="B50" i="1"/>
  <c r="B30" i="1"/>
  <c r="F33" i="1" l="1"/>
  <c r="F54" i="1"/>
  <c r="B51" i="1"/>
  <c r="F53" i="1"/>
  <c r="B35" i="1"/>
  <c r="B38" i="1" l="1"/>
  <c r="F41" i="1" s="1"/>
  <c r="B36" i="1"/>
  <c r="F39" i="1" s="1"/>
  <c r="B16" i="1"/>
  <c r="B60" i="1" l="1"/>
  <c r="F63" i="1" s="1"/>
  <c r="B17" i="1"/>
  <c r="B59" i="1" l="1"/>
  <c r="F62" i="1" s="1"/>
  <c r="B39" i="1"/>
  <c r="E42" i="2"/>
  <c r="B37" i="1"/>
  <c r="F38" i="1"/>
  <c r="F7" i="1"/>
  <c r="F40" i="1" l="1"/>
  <c r="F42" i="1"/>
  <c r="B58" i="1"/>
  <c r="F61" i="1" s="1"/>
  <c r="B15" i="1"/>
  <c r="B49" i="1"/>
  <c r="F52" i="1" s="1"/>
  <c r="B8" i="1"/>
  <c r="B12" i="1"/>
  <c r="B57" i="1"/>
  <c r="F60" i="1" s="1"/>
  <c r="B14" i="1"/>
  <c r="B56" i="1"/>
  <c r="F59" i="1" s="1"/>
  <c r="B13" i="1"/>
  <c r="B46" i="1"/>
  <c r="B6" i="1"/>
  <c r="B47" i="1"/>
  <c r="F50" i="1" s="1"/>
  <c r="B7" i="1"/>
  <c r="E22" i="2"/>
  <c r="B40" i="1"/>
  <c r="F15" i="1"/>
  <c r="F17" i="1" s="1"/>
  <c r="B32" i="1"/>
  <c r="E34" i="2"/>
  <c r="E43" i="2" s="1"/>
  <c r="F49" i="1" l="1"/>
  <c r="B52" i="1"/>
  <c r="F55" i="1"/>
  <c r="F43" i="1"/>
  <c r="B9" i="1"/>
  <c r="B20" i="1"/>
  <c r="B55" i="1"/>
  <c r="E65" i="2"/>
  <c r="B41" i="1"/>
  <c r="E24" i="2"/>
  <c r="F35" i="1"/>
  <c r="F44" i="1" l="1"/>
  <c r="E66" i="2"/>
  <c r="F58" i="1"/>
  <c r="F66" i="1" s="1"/>
  <c r="F67" i="1" s="1"/>
  <c r="B22" i="1"/>
  <c r="B63" i="1"/>
  <c r="B64" i="1" s="1"/>
</calcChain>
</file>

<file path=xl/sharedStrings.xml><?xml version="1.0" encoding="utf-8"?>
<sst xmlns="http://schemas.openxmlformats.org/spreadsheetml/2006/main" count="160" uniqueCount="37">
  <si>
    <t>Published in accordance with  Section 55 of the Road Traffic Regulation Act 1984 as modified by Regulation 25 of the Civil Enforcement of Parking Contraventions (England) General Regulations 2007, the Government's Transparency Code and Local Government Association guidance (December 2014)</t>
  </si>
  <si>
    <t>Income</t>
  </si>
  <si>
    <t>Penalty Charge Notice (Fines)</t>
  </si>
  <si>
    <t>Parking Fees</t>
  </si>
  <si>
    <t>Total Income</t>
  </si>
  <si>
    <t>Advertisement</t>
  </si>
  <si>
    <t>Expenditure</t>
  </si>
  <si>
    <t>Employee</t>
  </si>
  <si>
    <t>Premises</t>
  </si>
  <si>
    <t>Transport</t>
  </si>
  <si>
    <t>Supplies &amp; Services</t>
  </si>
  <si>
    <t>Highways Recharges</t>
  </si>
  <si>
    <t>Recharges (Accommodation, IT, Finance HR)</t>
  </si>
  <si>
    <t>Total Expenditure</t>
  </si>
  <si>
    <t>Total Expenditure for running the service</t>
  </si>
  <si>
    <t>Capital/depreciation</t>
  </si>
  <si>
    <t>Bad Debt</t>
  </si>
  <si>
    <t>Interest Payments</t>
  </si>
  <si>
    <t>Total income to Norwich City Council for environmental services</t>
  </si>
  <si>
    <t>Counties</t>
  </si>
  <si>
    <t>Permits</t>
  </si>
  <si>
    <t>Dispensation Income</t>
  </si>
  <si>
    <t>Highways Recharge</t>
  </si>
  <si>
    <t>(Profit)/loss to County</t>
  </si>
  <si>
    <t>Total income</t>
  </si>
  <si>
    <t>Covid income support grant</t>
  </si>
  <si>
    <t>Parking account income and expenditure for 2023/24</t>
  </si>
  <si>
    <t>Year End 2023/24 Off-Street parking</t>
  </si>
  <si>
    <t xml:space="preserve">Year End 2023/24 Bus Lane Enforcement </t>
  </si>
  <si>
    <t>Year End 2023/24 On-Street parking</t>
  </si>
  <si>
    <t>Year End 2023/24 On-street parking &amp; Bus Lane Enforcement</t>
  </si>
  <si>
    <t>Year End 2023/24 Total off- and On-Street parking</t>
  </si>
  <si>
    <t>Rental</t>
  </si>
  <si>
    <t>Other Income</t>
  </si>
  <si>
    <t>Rent</t>
  </si>
  <si>
    <t>Total balance paid over to City Council to help fund NATS</t>
  </si>
  <si>
    <t>Year End 2023/24 Total off- and On-Street parking + Bus Lane Enforcement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</si>
</sst>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5"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s>
  <borders count="23">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72">
    <xf numFmtId="0" fontId="0" fillId="0" borderId="0" xfId="0"/>
    <xf numFmtId="0" fontId="3" fillId="0" borderId="0" xfId="0" applyFont="1"/>
    <xf numFmtId="0" fontId="3" fillId="2" borderId="4" xfId="0" applyFont="1" applyFill="1" applyBorder="1" applyAlignment="1">
      <alignment horizontal="left"/>
    </xf>
    <xf numFmtId="164" fontId="3" fillId="2" borderId="5" xfId="0" applyNumberFormat="1" applyFont="1" applyFill="1" applyBorder="1"/>
    <xf numFmtId="0" fontId="0" fillId="0" borderId="6" xfId="0" applyBorder="1"/>
    <xf numFmtId="0" fontId="3" fillId="2" borderId="5" xfId="0" applyFont="1" applyFill="1" applyBorder="1" applyAlignment="1">
      <alignment horizontal="left"/>
    </xf>
    <xf numFmtId="0" fontId="4" fillId="2" borderId="7" xfId="0" applyFont="1" applyFill="1" applyBorder="1" applyAlignment="1">
      <alignment horizontal="left"/>
    </xf>
    <xf numFmtId="0" fontId="4" fillId="2" borderId="1" xfId="0" applyFont="1" applyFill="1" applyBorder="1" applyAlignment="1">
      <alignment horizontal="left"/>
    </xf>
    <xf numFmtId="0" fontId="3" fillId="2" borderId="7" xfId="0" applyFont="1" applyFill="1" applyBorder="1" applyAlignment="1">
      <alignment horizontal="left"/>
    </xf>
    <xf numFmtId="0" fontId="3" fillId="2" borderId="8" xfId="0" applyFont="1" applyFill="1" applyBorder="1" applyAlignment="1">
      <alignment horizontal="left"/>
    </xf>
    <xf numFmtId="0" fontId="3" fillId="2" borderId="9" xfId="0" applyFont="1" applyFill="1" applyBorder="1" applyAlignment="1">
      <alignment horizontal="left"/>
    </xf>
    <xf numFmtId="0" fontId="3" fillId="0" borderId="5" xfId="0" applyFont="1" applyBorder="1"/>
    <xf numFmtId="0" fontId="4" fillId="2" borderId="10" xfId="0" applyFont="1" applyFill="1" applyBorder="1" applyAlignment="1">
      <alignment horizontal="left"/>
    </xf>
    <xf numFmtId="164" fontId="4" fillId="2" borderId="11" xfId="0" applyNumberFormat="1" applyFont="1" applyFill="1" applyBorder="1" applyAlignment="1">
      <alignment horizontal="right"/>
    </xf>
    <xf numFmtId="0" fontId="1" fillId="0" borderId="7" xfId="0" applyFont="1" applyBorder="1"/>
    <xf numFmtId="0" fontId="0" fillId="0" borderId="7" xfId="0" applyBorder="1"/>
    <xf numFmtId="0" fontId="4" fillId="2" borderId="12" xfId="0" applyFont="1" applyFill="1" applyBorder="1" applyAlignment="1">
      <alignment horizontal="left"/>
    </xf>
    <xf numFmtId="164" fontId="4" fillId="2" borderId="11" xfId="0" applyNumberFormat="1" applyFont="1" applyFill="1" applyBorder="1"/>
    <xf numFmtId="0" fontId="4" fillId="2" borderId="8" xfId="0" applyFont="1" applyFill="1" applyBorder="1" applyAlignment="1">
      <alignment horizontal="left"/>
    </xf>
    <xf numFmtId="164" fontId="4" fillId="2" borderId="13" xfId="0" applyNumberFormat="1" applyFont="1" applyFill="1" applyBorder="1"/>
    <xf numFmtId="164" fontId="4" fillId="2" borderId="5" xfId="0" applyNumberFormat="1" applyFont="1" applyFill="1" applyBorder="1"/>
    <xf numFmtId="0" fontId="4" fillId="2" borderId="2" xfId="0" applyFont="1" applyFill="1" applyBorder="1" applyAlignment="1">
      <alignment horizontal="left"/>
    </xf>
    <xf numFmtId="164" fontId="4" fillId="2" borderId="14" xfId="0" applyNumberFormat="1" applyFont="1" applyFill="1" applyBorder="1" applyAlignment="1">
      <alignment horizontal="right"/>
    </xf>
    <xf numFmtId="0" fontId="3" fillId="2" borderId="12" xfId="0" applyFont="1" applyFill="1" applyBorder="1" applyAlignment="1">
      <alignment horizontal="left"/>
    </xf>
    <xf numFmtId="164" fontId="3" fillId="2" borderId="11" xfId="0" applyNumberFormat="1" applyFont="1" applyFill="1" applyBorder="1"/>
    <xf numFmtId="0" fontId="4" fillId="2" borderId="14" xfId="0" applyFont="1" applyFill="1" applyBorder="1" applyAlignment="1">
      <alignment horizontal="left"/>
    </xf>
    <xf numFmtId="164" fontId="4" fillId="2" borderId="3" xfId="0" applyNumberFormat="1" applyFont="1" applyFill="1" applyBorder="1"/>
    <xf numFmtId="164" fontId="3" fillId="0" borderId="0" xfId="0" applyNumberFormat="1" applyFont="1"/>
    <xf numFmtId="0" fontId="3" fillId="2" borderId="0" xfId="0" applyFont="1" applyFill="1" applyAlignment="1">
      <alignment horizontal="left"/>
    </xf>
    <xf numFmtId="164" fontId="3" fillId="2" borderId="0" xfId="0" applyNumberFormat="1" applyFont="1" applyFill="1"/>
    <xf numFmtId="0" fontId="3" fillId="2" borderId="1" xfId="0" applyFont="1" applyFill="1" applyBorder="1" applyAlignment="1">
      <alignment horizontal="left"/>
    </xf>
    <xf numFmtId="164" fontId="3" fillId="2" borderId="4" xfId="0" applyNumberFormat="1" applyFont="1" applyFill="1" applyBorder="1"/>
    <xf numFmtId="164" fontId="3" fillId="2" borderId="7" xfId="0" applyNumberFormat="1" applyFont="1" applyFill="1" applyBorder="1"/>
    <xf numFmtId="0" fontId="3" fillId="3" borderId="1" xfId="0" applyFont="1" applyFill="1" applyBorder="1" applyAlignment="1">
      <alignment horizontal="left"/>
    </xf>
    <xf numFmtId="164" fontId="3" fillId="3" borderId="5" xfId="0" applyNumberFormat="1" applyFont="1" applyFill="1" applyBorder="1"/>
    <xf numFmtId="0" fontId="4" fillId="3" borderId="1" xfId="0" applyFont="1" applyFill="1" applyBorder="1" applyAlignment="1">
      <alignment horizontal="left"/>
    </xf>
    <xf numFmtId="0" fontId="3" fillId="2" borderId="18" xfId="0" applyFont="1" applyFill="1" applyBorder="1" applyAlignment="1">
      <alignment horizontal="left"/>
    </xf>
    <xf numFmtId="164" fontId="3" fillId="2" borderId="12" xfId="0" applyNumberFormat="1" applyFont="1" applyFill="1" applyBorder="1"/>
    <xf numFmtId="0" fontId="3" fillId="3" borderId="18" xfId="0" applyFont="1" applyFill="1" applyBorder="1" applyAlignment="1">
      <alignment horizontal="left"/>
    </xf>
    <xf numFmtId="164" fontId="4" fillId="3" borderId="11" xfId="0" applyNumberFormat="1" applyFont="1" applyFill="1" applyBorder="1"/>
    <xf numFmtId="164" fontId="3" fillId="3" borderId="11" xfId="0" applyNumberFormat="1" applyFont="1" applyFill="1" applyBorder="1"/>
    <xf numFmtId="0" fontId="1" fillId="0" borderId="2" xfId="0" applyFont="1" applyBorder="1"/>
    <xf numFmtId="164" fontId="4" fillId="2" borderId="14" xfId="0" applyNumberFormat="1" applyFont="1" applyFill="1" applyBorder="1"/>
    <xf numFmtId="0" fontId="3" fillId="2" borderId="19" xfId="0" applyFont="1" applyFill="1" applyBorder="1" applyAlignment="1">
      <alignment horizontal="left"/>
    </xf>
    <xf numFmtId="164" fontId="3" fillId="2" borderId="20" xfId="0" applyNumberFormat="1" applyFont="1" applyFill="1" applyBorder="1"/>
    <xf numFmtId="0" fontId="4" fillId="3" borderId="2" xfId="0" applyFont="1" applyFill="1" applyBorder="1" applyAlignment="1">
      <alignment horizontal="left"/>
    </xf>
    <xf numFmtId="164" fontId="4" fillId="3" borderId="3" xfId="0" applyNumberFormat="1" applyFont="1" applyFill="1" applyBorder="1"/>
    <xf numFmtId="0" fontId="3" fillId="4" borderId="1" xfId="0" applyFont="1" applyFill="1" applyBorder="1" applyAlignment="1">
      <alignment horizontal="left"/>
    </xf>
    <xf numFmtId="164" fontId="3" fillId="4" borderId="5" xfId="0" applyNumberFormat="1" applyFont="1" applyFill="1" applyBorder="1"/>
    <xf numFmtId="0" fontId="4" fillId="4" borderId="1" xfId="0" applyFont="1" applyFill="1" applyBorder="1" applyAlignment="1">
      <alignment horizontal="left"/>
    </xf>
    <xf numFmtId="0" fontId="3" fillId="4" borderId="18" xfId="0" applyFont="1" applyFill="1" applyBorder="1" applyAlignment="1">
      <alignment horizontal="left"/>
    </xf>
    <xf numFmtId="164" fontId="4" fillId="4" borderId="11" xfId="0" applyNumberFormat="1" applyFont="1" applyFill="1" applyBorder="1"/>
    <xf numFmtId="0" fontId="4" fillId="4" borderId="2" xfId="0" applyFont="1" applyFill="1" applyBorder="1" applyAlignment="1">
      <alignment horizontal="left"/>
    </xf>
    <xf numFmtId="164" fontId="4" fillId="4" borderId="3" xfId="0" applyNumberFormat="1" applyFont="1" applyFill="1" applyBorder="1"/>
    <xf numFmtId="0" fontId="3" fillId="0" borderId="0" xfId="0" applyFont="1" applyAlignment="1">
      <alignment horizontal="left"/>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2" fillId="2" borderId="0" xfId="0" applyFont="1" applyFill="1" applyAlignment="1">
      <alignment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2" fillId="2" borderId="6"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4" fillId="3" borderId="16" xfId="0" applyFont="1" applyFill="1" applyBorder="1" applyAlignment="1">
      <alignment horizontal="center"/>
    </xf>
    <xf numFmtId="0" fontId="4" fillId="3" borderId="17" xfId="0" applyFont="1" applyFill="1" applyBorder="1" applyAlignment="1">
      <alignment horizont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0" borderId="1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il2\Shared%20Folders\Property%20(non%20Hsg)\Business%20management\Teams\Val&amp;PropMgt\MANAGEMENT%20DATABASE.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Finance\Budget\Management\2023-24\Services\Development%20&amp;%20City%20Services\Environmental%20&amp;%20Parking\Parking\County%20Quarter%204%20EOY%20Transparency%2023.24.xlsx" TargetMode="External"/><Relationship Id="rId1" Type="http://schemas.openxmlformats.org/officeDocument/2006/relationships/externalLinkPath" Target="file:///\\sfil2\shared%20folders\Finance\Budget\Management\2023-24\Services\Development%20&amp;%20City%20Services\Environmental%20&amp;%20Parking\Parking\County%20Quarter%204%20EOY%20Transparency%2023.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agement Analysis"/>
      <sheetName val="Sheet1"/>
      <sheetName val="Meters Vacant or NCC Pd"/>
      <sheetName val="Disposals"/>
      <sheetName val="Admin"/>
      <sheetName val="Validations"/>
      <sheetName val="Caring Orgs"/>
      <sheetName val="Currently Vacant"/>
    </sheetNames>
    <sheetDataSet>
      <sheetData sheetId="0"/>
      <sheetData sheetId="1"/>
      <sheetData sheetId="2"/>
      <sheetData sheetId="3"/>
      <sheetData sheetId="4"/>
      <sheetData sheetId="5">
        <row r="3">
          <cell r="B3" t="str">
            <v>Comm-Bldg</v>
          </cell>
          <cell r="C3" t="str">
            <v>AWW</v>
          </cell>
          <cell r="D3" t="str">
            <v>Operational Bldgs</v>
          </cell>
          <cell r="E3" t="str">
            <v>Let</v>
          </cell>
          <cell r="F3" t="str">
            <v>Prop Comm</v>
          </cell>
          <cell r="G3" t="str">
            <v>Ground lease</v>
          </cell>
          <cell r="H3" t="str">
            <v>full</v>
          </cell>
        </row>
        <row r="4">
          <cell r="B4" t="str">
            <v>Comm-Land</v>
          </cell>
          <cell r="C4" t="str">
            <v>JAHC</v>
          </cell>
          <cell r="D4" t="str">
            <v>Operational Land</v>
          </cell>
          <cell r="E4" t="str">
            <v>Managed</v>
          </cell>
          <cell r="F4" t="str">
            <v>Prop Corp</v>
          </cell>
          <cell r="G4" t="str">
            <v>Licence</v>
          </cell>
          <cell r="H4" t="str">
            <v>stepped</v>
          </cell>
        </row>
        <row r="5">
          <cell r="B5" t="str">
            <v>Ind-Bldg</v>
          </cell>
          <cell r="C5" t="str">
            <v>DJR</v>
          </cell>
          <cell r="D5" t="str">
            <v>Pure Invest</v>
          </cell>
          <cell r="E5" t="str">
            <v>Vacant</v>
          </cell>
          <cell r="F5" t="str">
            <v>Prop Other</v>
          </cell>
          <cell r="G5" t="str">
            <v>Ten At Will</v>
          </cell>
          <cell r="H5" t="str">
            <v>subsidised</v>
          </cell>
        </row>
        <row r="6">
          <cell r="B6" t="str">
            <v>Ind-Land</v>
          </cell>
          <cell r="C6" t="str">
            <v>JRS</v>
          </cell>
          <cell r="D6" t="str">
            <v>Primary Invest</v>
          </cell>
          <cell r="F6" t="str">
            <v>Housing</v>
          </cell>
          <cell r="G6" t="str">
            <v>Int Repair</v>
          </cell>
        </row>
        <row r="7">
          <cell r="B7" t="str">
            <v>Grazing</v>
          </cell>
          <cell r="C7" t="str">
            <v>RVE</v>
          </cell>
          <cell r="D7" t="str">
            <v>Secondary Invest</v>
          </cell>
          <cell r="F7" t="str">
            <v>Admin</v>
          </cell>
          <cell r="G7" t="str">
            <v>Full Repair</v>
          </cell>
        </row>
        <row r="8">
          <cell r="B8" t="str">
            <v>Leisure</v>
          </cell>
          <cell r="C8" t="str">
            <v>PRS</v>
          </cell>
          <cell r="D8" t="str">
            <v>Dir Service + Income</v>
          </cell>
          <cell r="F8" t="str">
            <v>Green Space</v>
          </cell>
          <cell r="G8" t="str">
            <v>Full Repair &amp; Ins</v>
          </cell>
        </row>
        <row r="9">
          <cell r="B9" t="str">
            <v>Misc.</v>
          </cell>
          <cell r="C9" t="str">
            <v>SJD</v>
          </cell>
          <cell r="D9" t="str">
            <v>Dir Service No Income</v>
          </cell>
          <cell r="F9" t="str">
            <v>Car Parks</v>
          </cell>
          <cell r="G9" t="str">
            <v>No repair</v>
          </cell>
        </row>
        <row r="10">
          <cell r="B10" t="str">
            <v>Offices</v>
          </cell>
          <cell r="C10" t="str">
            <v>AS</v>
          </cell>
          <cell r="D10" t="str">
            <v>Indir Service + Income</v>
          </cell>
          <cell r="F10" t="str">
            <v>Communic</v>
          </cell>
        </row>
        <row r="11">
          <cell r="B11" t="str">
            <v>Parking</v>
          </cell>
          <cell r="C11" t="str">
            <v>RM</v>
          </cell>
          <cell r="D11" t="str">
            <v>Indir Service No Income</v>
          </cell>
          <cell r="F11" t="str">
            <v>Comm Dev'l</v>
          </cell>
        </row>
        <row r="12">
          <cell r="B12" t="str">
            <v>Resid'l</v>
          </cell>
          <cell r="C12" t="str">
            <v>SC</v>
          </cell>
          <cell r="D12" t="str">
            <v>Stewardship</v>
          </cell>
        </row>
        <row r="13">
          <cell r="B13" t="str">
            <v>Rest/Café</v>
          </cell>
          <cell r="D13" t="str">
            <v>Future Use</v>
          </cell>
        </row>
        <row r="14">
          <cell r="B14" t="str">
            <v>Retail</v>
          </cell>
          <cell r="D14" t="str">
            <v>Council as tenant</v>
          </cell>
        </row>
        <row r="15">
          <cell r="B15" t="str">
            <v>Store-Bldg</v>
          </cell>
        </row>
        <row r="16">
          <cell r="B16" t="str">
            <v>Store-Land</v>
          </cell>
        </row>
      </sheetData>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count data for publication"/>
      <sheetName val="Spaces data for publication"/>
      <sheetName val="Enforcement "/>
      <sheetName val="(N.P) (R.P.P) (Dispens)"/>
      <sheetName val="Workings"/>
      <sheetName val="Pivot 23.24"/>
      <sheetName val="MSCP 23.24"/>
      <sheetName val="MSCP Staff 23.24"/>
      <sheetName val="Off St 23.24"/>
      <sheetName val="Pivot 22.23"/>
    </sheetNames>
    <sheetDataSet>
      <sheetData sheetId="0">
        <row r="5">
          <cell r="F5">
            <v>-169609</v>
          </cell>
        </row>
        <row r="6">
          <cell r="B6">
            <v>-80687.27</v>
          </cell>
        </row>
        <row r="7">
          <cell r="B7">
            <v>-6873838.3200000003</v>
          </cell>
        </row>
        <row r="8">
          <cell r="B8">
            <v>-48136.26999999999</v>
          </cell>
        </row>
        <row r="9">
          <cell r="B9">
            <v>-1190.51</v>
          </cell>
          <cell r="F9">
            <v>0</v>
          </cell>
        </row>
        <row r="10">
          <cell r="F10">
            <v>0</v>
          </cell>
        </row>
        <row r="11">
          <cell r="F11">
            <v>0</v>
          </cell>
        </row>
        <row r="12">
          <cell r="F12">
            <v>81187</v>
          </cell>
        </row>
        <row r="13">
          <cell r="B13">
            <v>396051.80675889307</v>
          </cell>
          <cell r="F13">
            <v>11089</v>
          </cell>
        </row>
        <row r="14">
          <cell r="B14">
            <v>1515200.76</v>
          </cell>
        </row>
        <row r="15">
          <cell r="B15">
            <v>2920.9844720496894</v>
          </cell>
        </row>
        <row r="16">
          <cell r="B16">
            <v>767946.24324110639</v>
          </cell>
        </row>
        <row r="17">
          <cell r="B17">
            <v>331744.65552795038</v>
          </cell>
        </row>
        <row r="18">
          <cell r="B18">
            <v>793365.78999999992</v>
          </cell>
        </row>
        <row r="19">
          <cell r="B19">
            <v>-1458</v>
          </cell>
        </row>
        <row r="20">
          <cell r="B20">
            <v>425793.74</v>
          </cell>
        </row>
        <row r="28">
          <cell r="B28">
            <v>-467048</v>
          </cell>
        </row>
        <row r="29">
          <cell r="B29">
            <v>-518673</v>
          </cell>
        </row>
        <row r="30">
          <cell r="B30">
            <v>-629017</v>
          </cell>
        </row>
        <row r="31">
          <cell r="B31">
            <v>-37843</v>
          </cell>
        </row>
        <row r="36">
          <cell r="B36">
            <v>1085954.2355731227</v>
          </cell>
        </row>
        <row r="37">
          <cell r="B37">
            <v>32854</v>
          </cell>
        </row>
        <row r="38">
          <cell r="B38">
            <v>7011.7167701863355</v>
          </cell>
        </row>
        <row r="39">
          <cell r="B39">
            <v>150640.56442687748</v>
          </cell>
        </row>
        <row r="40">
          <cell r="B40">
            <v>900964.15110107278</v>
          </cell>
        </row>
        <row r="47">
          <cell r="B47">
            <v>-547735.27</v>
          </cell>
        </row>
        <row r="48">
          <cell r="B48">
            <v>-7392511.3200000003</v>
          </cell>
        </row>
        <row r="49">
          <cell r="B49">
            <v>-629017</v>
          </cell>
        </row>
        <row r="50">
          <cell r="B50">
            <v>-48136.26999999999</v>
          </cell>
        </row>
        <row r="51">
          <cell r="B51">
            <v>-1190.51</v>
          </cell>
        </row>
        <row r="52">
          <cell r="B52">
            <v>-37843</v>
          </cell>
        </row>
        <row r="56">
          <cell r="B56">
            <v>1482006.0423320159</v>
          </cell>
        </row>
        <row r="57">
          <cell r="B57">
            <v>1548054.76</v>
          </cell>
        </row>
        <row r="58">
          <cell r="B58">
            <v>9932.701242236024</v>
          </cell>
        </row>
        <row r="59">
          <cell r="B59">
            <v>918586.80766798393</v>
          </cell>
        </row>
        <row r="60">
          <cell r="B60">
            <v>1232708.806629023</v>
          </cell>
        </row>
        <row r="61">
          <cell r="B61">
            <v>793365.78999999992</v>
          </cell>
        </row>
        <row r="62">
          <cell r="B62">
            <v>-1458</v>
          </cell>
        </row>
        <row r="63">
          <cell r="B63">
            <v>425793.74</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5C078-0917-494E-92A3-C84F06875089}">
  <sheetPr>
    <pageSetUpPr fitToPage="1"/>
  </sheetPr>
  <dimension ref="D1:K73"/>
  <sheetViews>
    <sheetView showGridLines="0" topLeftCell="A59" workbookViewId="0">
      <selection activeCell="E9" sqref="E9"/>
    </sheetView>
  </sheetViews>
  <sheetFormatPr defaultColWidth="9.109375" defaultRowHeight="15.6" x14ac:dyDescent="0.3"/>
  <cols>
    <col min="1" max="3" width="9.109375" style="1"/>
    <col min="4" max="4" width="65.6640625" style="54" bestFit="1" customWidth="1"/>
    <col min="5" max="5" width="13.6640625" style="27" customWidth="1"/>
    <col min="6" max="6" width="4" style="1" customWidth="1"/>
    <col min="7" max="7" width="4.6640625" style="1" customWidth="1"/>
    <col min="8" max="8" width="70.6640625" style="1" bestFit="1" customWidth="1"/>
    <col min="9" max="10" width="11.33203125" style="1" bestFit="1" customWidth="1"/>
    <col min="11" max="11" width="11" style="1" bestFit="1" customWidth="1"/>
    <col min="12" max="16384" width="9.109375" style="1"/>
  </cols>
  <sheetData>
    <row r="1" spans="4:9" ht="18" x14ac:dyDescent="0.3">
      <c r="D1" s="60" t="s">
        <v>26</v>
      </c>
      <c r="E1" s="61"/>
      <c r="F1" s="57"/>
      <c r="G1" s="57"/>
      <c r="H1" s="57"/>
      <c r="I1" s="57"/>
    </row>
    <row r="2" spans="4:9" ht="99.15" customHeight="1" thickBot="1" x14ac:dyDescent="0.35">
      <c r="D2" s="62" t="s">
        <v>0</v>
      </c>
      <c r="E2" s="63"/>
      <c r="F2" s="56"/>
      <c r="G2" s="56"/>
      <c r="H2" s="56"/>
      <c r="I2" s="56"/>
    </row>
    <row r="3" spans="4:9" ht="35.25" customHeight="1" thickBot="1" x14ac:dyDescent="0.35">
      <c r="D3"/>
      <c r="E3" s="55"/>
      <c r="F3" s="55"/>
      <c r="G3" s="55"/>
      <c r="H3" s="55"/>
      <c r="I3" s="55"/>
    </row>
    <row r="4" spans="4:9" ht="16.2" thickBot="1" x14ac:dyDescent="0.35">
      <c r="D4" s="58" t="s">
        <v>27</v>
      </c>
      <c r="E4" s="59"/>
      <c r="H4"/>
      <c r="I4"/>
    </row>
    <row r="5" spans="4:9" x14ac:dyDescent="0.3">
      <c r="D5" s="2"/>
      <c r="E5" s="3"/>
      <c r="H5"/>
      <c r="I5"/>
    </row>
    <row r="6" spans="4:9" x14ac:dyDescent="0.3">
      <c r="D6" s="6" t="s">
        <v>1</v>
      </c>
      <c r="E6" s="3"/>
      <c r="H6"/>
      <c r="I6"/>
    </row>
    <row r="7" spans="4:9" x14ac:dyDescent="0.3">
      <c r="D7" s="8" t="s">
        <v>2</v>
      </c>
      <c r="E7" s="3">
        <f>'[2]Account data for publication'!$B$6</f>
        <v>-80687.27</v>
      </c>
      <c r="G7"/>
      <c r="H7"/>
      <c r="I7"/>
    </row>
    <row r="8" spans="4:9" x14ac:dyDescent="0.3">
      <c r="D8" s="8" t="s">
        <v>3</v>
      </c>
      <c r="E8" s="3">
        <f>'[2]Account data for publication'!$B$7</f>
        <v>-6873838.3200000003</v>
      </c>
      <c r="G8"/>
      <c r="H8"/>
      <c r="I8"/>
    </row>
    <row r="9" spans="4:9" x14ac:dyDescent="0.3">
      <c r="D9" s="8" t="s">
        <v>32</v>
      </c>
      <c r="E9" s="3">
        <f>'[2]Account data for publication'!$B$8</f>
        <v>-48136.26999999999</v>
      </c>
      <c r="G9"/>
      <c r="H9"/>
      <c r="I9"/>
    </row>
    <row r="10" spans="4:9" x14ac:dyDescent="0.3">
      <c r="D10" s="8" t="s">
        <v>33</v>
      </c>
      <c r="E10" s="3">
        <f>'[2]Account data for publication'!$B$9</f>
        <v>-1190.51</v>
      </c>
      <c r="G10"/>
      <c r="H10"/>
      <c r="I10"/>
    </row>
    <row r="11" spans="4:9" x14ac:dyDescent="0.3">
      <c r="D11" s="16" t="s">
        <v>4</v>
      </c>
      <c r="E11" s="17">
        <f>SUM(E7:E10)</f>
        <v>-7003852.3699999992</v>
      </c>
      <c r="G11"/>
      <c r="H11"/>
      <c r="I11"/>
    </row>
    <row r="12" spans="4:9" x14ac:dyDescent="0.3">
      <c r="D12" s="8"/>
      <c r="E12" s="3"/>
      <c r="G12"/>
      <c r="H12"/>
      <c r="I12"/>
    </row>
    <row r="13" spans="4:9" x14ac:dyDescent="0.3">
      <c r="D13" s="6" t="s">
        <v>6</v>
      </c>
      <c r="E13" s="3"/>
      <c r="G13"/>
      <c r="H13"/>
      <c r="I13"/>
    </row>
    <row r="14" spans="4:9" x14ac:dyDescent="0.3">
      <c r="D14" s="8" t="s">
        <v>7</v>
      </c>
      <c r="E14" s="3">
        <f>'[2]Account data for publication'!$B$13</f>
        <v>396051.80675889307</v>
      </c>
      <c r="G14"/>
      <c r="H14"/>
      <c r="I14"/>
    </row>
    <row r="15" spans="4:9" x14ac:dyDescent="0.3">
      <c r="D15" s="8" t="s">
        <v>8</v>
      </c>
      <c r="E15" s="3">
        <f>'[2]Account data for publication'!$B$14</f>
        <v>1515200.76</v>
      </c>
      <c r="G15"/>
      <c r="H15"/>
      <c r="I15"/>
    </row>
    <row r="16" spans="4:9" x14ac:dyDescent="0.3">
      <c r="D16" s="8" t="s">
        <v>9</v>
      </c>
      <c r="E16" s="3">
        <f>'[2]Account data for publication'!$B$15</f>
        <v>2920.9844720496894</v>
      </c>
      <c r="G16"/>
      <c r="H16"/>
      <c r="I16"/>
    </row>
    <row r="17" spans="4:9" x14ac:dyDescent="0.3">
      <c r="D17" s="8" t="s">
        <v>10</v>
      </c>
      <c r="E17" s="3">
        <f>'[2]Account data for publication'!$B$16</f>
        <v>767946.24324110639</v>
      </c>
      <c r="G17"/>
      <c r="H17"/>
      <c r="I17"/>
    </row>
    <row r="18" spans="4:9" x14ac:dyDescent="0.3">
      <c r="D18" s="8" t="s">
        <v>12</v>
      </c>
      <c r="E18" s="3">
        <f>'[2]Account data for publication'!$B$17</f>
        <v>331744.65552795038</v>
      </c>
      <c r="G18"/>
      <c r="H18"/>
      <c r="I18"/>
    </row>
    <row r="19" spans="4:9" x14ac:dyDescent="0.3">
      <c r="D19" s="8" t="s">
        <v>15</v>
      </c>
      <c r="E19" s="3">
        <f>'[2]Account data for publication'!$B$18</f>
        <v>793365.78999999992</v>
      </c>
      <c r="H19"/>
      <c r="I19"/>
    </row>
    <row r="20" spans="4:9" x14ac:dyDescent="0.3">
      <c r="D20" s="8" t="s">
        <v>16</v>
      </c>
      <c r="E20" s="3">
        <f>'[2]Account data for publication'!$B$19</f>
        <v>-1458</v>
      </c>
      <c r="H20"/>
      <c r="I20"/>
    </row>
    <row r="21" spans="4:9" x14ac:dyDescent="0.3">
      <c r="D21" s="8" t="s">
        <v>17</v>
      </c>
      <c r="E21" s="3">
        <f>'[2]Account data for publication'!$B$20</f>
        <v>425793.74</v>
      </c>
      <c r="H21"/>
      <c r="I21"/>
    </row>
    <row r="22" spans="4:9" x14ac:dyDescent="0.3">
      <c r="D22" s="23" t="s">
        <v>14</v>
      </c>
      <c r="E22" s="24">
        <f>SUM(E14:E21)</f>
        <v>4231565.9799999995</v>
      </c>
      <c r="H22"/>
      <c r="I22"/>
    </row>
    <row r="23" spans="4:9" ht="16.2" thickBot="1" x14ac:dyDescent="0.35">
      <c r="D23" s="8"/>
      <c r="E23" s="3"/>
      <c r="H23"/>
      <c r="I23"/>
    </row>
    <row r="24" spans="4:9" ht="16.2" thickBot="1" x14ac:dyDescent="0.35">
      <c r="D24" s="25" t="s">
        <v>18</v>
      </c>
      <c r="E24" s="26">
        <f>E22+E11</f>
        <v>-2772286.3899999997</v>
      </c>
      <c r="H24"/>
      <c r="I24"/>
    </row>
    <row r="25" spans="4:9" ht="16.2" thickBot="1" x14ac:dyDescent="0.35">
      <c r="D25" s="28"/>
      <c r="E25" s="29"/>
      <c r="G25" s="27"/>
      <c r="H25"/>
      <c r="I25"/>
    </row>
    <row r="26" spans="4:9" ht="16.2" thickBot="1" x14ac:dyDescent="0.35">
      <c r="D26" s="58" t="s">
        <v>29</v>
      </c>
      <c r="E26" s="59"/>
      <c r="H26"/>
      <c r="I26"/>
    </row>
    <row r="27" spans="4:9" x14ac:dyDescent="0.3">
      <c r="D27" s="30"/>
      <c r="E27" s="31"/>
      <c r="H27"/>
      <c r="I27"/>
    </row>
    <row r="28" spans="4:9" x14ac:dyDescent="0.3">
      <c r="D28" s="7" t="s">
        <v>1</v>
      </c>
      <c r="E28" s="32"/>
      <c r="H28"/>
      <c r="I28"/>
    </row>
    <row r="29" spans="4:9" x14ac:dyDescent="0.3">
      <c r="D29" s="30" t="s">
        <v>2</v>
      </c>
      <c r="E29" s="32">
        <f>'[2]Account data for publication'!$B$28</f>
        <v>-467048</v>
      </c>
      <c r="H29"/>
      <c r="I29"/>
    </row>
    <row r="30" spans="4:9" x14ac:dyDescent="0.3">
      <c r="D30" s="30" t="s">
        <v>3</v>
      </c>
      <c r="E30" s="32">
        <f>'[2]Account data for publication'!$B$29</f>
        <v>-518673</v>
      </c>
      <c r="H30"/>
      <c r="I30"/>
    </row>
    <row r="31" spans="4:9" x14ac:dyDescent="0.3">
      <c r="D31" s="30" t="s">
        <v>20</v>
      </c>
      <c r="E31" s="32">
        <f>'[2]Account data for publication'!$B$30</f>
        <v>-629017</v>
      </c>
      <c r="H31"/>
      <c r="I31"/>
    </row>
    <row r="32" spans="4:9" x14ac:dyDescent="0.3">
      <c r="D32" s="30" t="s">
        <v>21</v>
      </c>
      <c r="E32" s="32">
        <f>'[2]Account data for publication'!$B$31</f>
        <v>-37843</v>
      </c>
      <c r="H32"/>
      <c r="I32"/>
    </row>
    <row r="33" spans="4:11" x14ac:dyDescent="0.3">
      <c r="D33" s="8" t="s">
        <v>25</v>
      </c>
      <c r="E33" s="32">
        <v>0</v>
      </c>
      <c r="H33"/>
      <c r="I33"/>
    </row>
    <row r="34" spans="4:11" x14ac:dyDescent="0.3">
      <c r="D34" s="36" t="s">
        <v>4</v>
      </c>
      <c r="E34" s="37">
        <f>SUM(E29:E33)</f>
        <v>-1652581</v>
      </c>
      <c r="H34"/>
      <c r="I34"/>
    </row>
    <row r="35" spans="4:11" x14ac:dyDescent="0.3">
      <c r="D35" s="30"/>
      <c r="E35" s="32"/>
      <c r="H35"/>
      <c r="I35"/>
    </row>
    <row r="36" spans="4:11" x14ac:dyDescent="0.3">
      <c r="D36" s="7" t="s">
        <v>6</v>
      </c>
      <c r="E36" s="32"/>
      <c r="H36"/>
      <c r="I36"/>
    </row>
    <row r="37" spans="4:11" x14ac:dyDescent="0.3">
      <c r="D37" s="30" t="s">
        <v>7</v>
      </c>
      <c r="E37" s="32">
        <f>'[2]Account data for publication'!$B$36</f>
        <v>1085954.2355731227</v>
      </c>
      <c r="H37"/>
      <c r="I37"/>
    </row>
    <row r="38" spans="4:11" x14ac:dyDescent="0.3">
      <c r="D38" s="30" t="s">
        <v>8</v>
      </c>
      <c r="E38" s="32">
        <f>'[2]Account data for publication'!$B$37</f>
        <v>32854</v>
      </c>
      <c r="H38"/>
      <c r="I38"/>
    </row>
    <row r="39" spans="4:11" x14ac:dyDescent="0.3">
      <c r="D39" s="30" t="s">
        <v>9</v>
      </c>
      <c r="E39" s="32">
        <f>'[2]Account data for publication'!$B$38</f>
        <v>7011.7167701863355</v>
      </c>
      <c r="H39"/>
      <c r="I39"/>
    </row>
    <row r="40" spans="4:11" x14ac:dyDescent="0.3">
      <c r="D40" s="30" t="s">
        <v>10</v>
      </c>
      <c r="E40" s="32">
        <f>'[2]Account data for publication'!$B$39</f>
        <v>150640.56442687748</v>
      </c>
      <c r="H40"/>
      <c r="I40"/>
    </row>
    <row r="41" spans="4:11" x14ac:dyDescent="0.3">
      <c r="D41" s="30" t="s">
        <v>12</v>
      </c>
      <c r="E41" s="32">
        <f>'[2]Account data for publication'!$B$40</f>
        <v>900964.15110107278</v>
      </c>
      <c r="H41"/>
      <c r="I41"/>
    </row>
    <row r="42" spans="4:11" ht="16.2" thickBot="1" x14ac:dyDescent="0.35">
      <c r="D42" s="36" t="s">
        <v>14</v>
      </c>
      <c r="E42" s="37">
        <f>SUM(E37:E41)</f>
        <v>2177424.6678712592</v>
      </c>
      <c r="H42"/>
      <c r="I42"/>
    </row>
    <row r="43" spans="4:11" ht="16.2" thickBot="1" x14ac:dyDescent="0.35">
      <c r="D43" s="41" t="s">
        <v>23</v>
      </c>
      <c r="E43" s="42">
        <f>E34+E42</f>
        <v>524843.66787125915</v>
      </c>
      <c r="H43"/>
      <c r="I43"/>
    </row>
    <row r="44" spans="4:11" ht="16.2" thickBot="1" x14ac:dyDescent="0.35">
      <c r="D44" s="43"/>
      <c r="E44" s="44"/>
      <c r="F44" s="27"/>
      <c r="H44"/>
      <c r="I44"/>
    </row>
    <row r="45" spans="4:11" ht="16.2" thickBot="1" x14ac:dyDescent="0.35">
      <c r="D45" s="58" t="s">
        <v>31</v>
      </c>
      <c r="E45" s="59"/>
      <c r="H45"/>
      <c r="I45"/>
    </row>
    <row r="46" spans="4:11" x14ac:dyDescent="0.3">
      <c r="D46" s="30"/>
      <c r="E46" s="31"/>
      <c r="H46"/>
      <c r="I46"/>
    </row>
    <row r="47" spans="4:11" x14ac:dyDescent="0.3">
      <c r="D47" s="7" t="s">
        <v>1</v>
      </c>
      <c r="E47" s="32"/>
      <c r="H47"/>
      <c r="I47"/>
      <c r="K47" s="27"/>
    </row>
    <row r="48" spans="4:11" x14ac:dyDescent="0.3">
      <c r="D48" s="30" t="s">
        <v>2</v>
      </c>
      <c r="E48" s="32">
        <f>'[2]Account data for publication'!$B$47</f>
        <v>-547735.27</v>
      </c>
      <c r="H48"/>
      <c r="I48"/>
    </row>
    <row r="49" spans="4:9" x14ac:dyDescent="0.3">
      <c r="D49" s="30" t="s">
        <v>3</v>
      </c>
      <c r="E49" s="32">
        <f>'[2]Account data for publication'!$B$48</f>
        <v>-7392511.3200000003</v>
      </c>
      <c r="H49"/>
      <c r="I49"/>
    </row>
    <row r="50" spans="4:9" x14ac:dyDescent="0.3">
      <c r="D50" s="30" t="s">
        <v>20</v>
      </c>
      <c r="E50" s="32">
        <f>'[2]Account data for publication'!$B$49</f>
        <v>-629017</v>
      </c>
      <c r="H50"/>
      <c r="I50"/>
    </row>
    <row r="51" spans="4:9" x14ac:dyDescent="0.3">
      <c r="D51" s="8" t="s">
        <v>34</v>
      </c>
      <c r="E51" s="32">
        <f>'[2]Account data for publication'!$B$50</f>
        <v>-48136.26999999999</v>
      </c>
      <c r="H51"/>
      <c r="I51"/>
    </row>
    <row r="52" spans="4:9" x14ac:dyDescent="0.3">
      <c r="D52" s="8" t="s">
        <v>33</v>
      </c>
      <c r="E52" s="32">
        <f>'[2]Account data for publication'!$B$51</f>
        <v>-1190.51</v>
      </c>
      <c r="H52"/>
      <c r="I52"/>
    </row>
    <row r="53" spans="4:9" x14ac:dyDescent="0.3">
      <c r="D53" s="30" t="s">
        <v>21</v>
      </c>
      <c r="E53" s="32">
        <f>'[2]Account data for publication'!$B$52</f>
        <v>-37843</v>
      </c>
      <c r="H53"/>
      <c r="I53"/>
    </row>
    <row r="54" spans="4:9" x14ac:dyDescent="0.3">
      <c r="D54" s="36" t="s">
        <v>4</v>
      </c>
      <c r="E54" s="37">
        <f>SUM(E48:E53)</f>
        <v>-8656433.3699999992</v>
      </c>
      <c r="H54"/>
      <c r="I54"/>
    </row>
    <row r="55" spans="4:9" x14ac:dyDescent="0.3">
      <c r="D55" s="30"/>
      <c r="E55" s="32"/>
      <c r="H55"/>
      <c r="I55"/>
    </row>
    <row r="56" spans="4:9" x14ac:dyDescent="0.3">
      <c r="D56" s="7" t="s">
        <v>6</v>
      </c>
      <c r="E56" s="32"/>
      <c r="H56"/>
      <c r="I56"/>
    </row>
    <row r="57" spans="4:9" x14ac:dyDescent="0.3">
      <c r="D57" s="30" t="s">
        <v>7</v>
      </c>
      <c r="E57" s="32">
        <f>'[2]Account data for publication'!$B$56</f>
        <v>1482006.0423320159</v>
      </c>
      <c r="H57"/>
      <c r="I57"/>
    </row>
    <row r="58" spans="4:9" x14ac:dyDescent="0.3">
      <c r="D58" s="30" t="s">
        <v>8</v>
      </c>
      <c r="E58" s="32">
        <f>'[2]Account data for publication'!$B$57</f>
        <v>1548054.76</v>
      </c>
      <c r="H58"/>
      <c r="I58"/>
    </row>
    <row r="59" spans="4:9" x14ac:dyDescent="0.3">
      <c r="D59" s="30" t="s">
        <v>9</v>
      </c>
      <c r="E59" s="32">
        <f>'[2]Account data for publication'!$B$58</f>
        <v>9932.701242236024</v>
      </c>
      <c r="H59"/>
      <c r="I59"/>
    </row>
    <row r="60" spans="4:9" x14ac:dyDescent="0.3">
      <c r="D60" s="30" t="s">
        <v>10</v>
      </c>
      <c r="E60" s="32">
        <f>'[2]Account data for publication'!$B$59</f>
        <v>918586.80766798393</v>
      </c>
      <c r="H60"/>
      <c r="I60"/>
    </row>
    <row r="61" spans="4:9" x14ac:dyDescent="0.3">
      <c r="D61" s="30" t="s">
        <v>12</v>
      </c>
      <c r="E61" s="32">
        <f>'[2]Account data for publication'!$B$60</f>
        <v>1232708.806629023</v>
      </c>
      <c r="H61"/>
      <c r="I61"/>
    </row>
    <row r="62" spans="4:9" x14ac:dyDescent="0.3">
      <c r="D62" s="30" t="s">
        <v>15</v>
      </c>
      <c r="E62" s="32">
        <f>'[2]Account data for publication'!$B$61</f>
        <v>793365.78999999992</v>
      </c>
      <c r="H62"/>
      <c r="I62"/>
    </row>
    <row r="63" spans="4:9" x14ac:dyDescent="0.3">
      <c r="D63" s="30" t="s">
        <v>16</v>
      </c>
      <c r="E63" s="32">
        <f>'[2]Account data for publication'!$B$62</f>
        <v>-1458</v>
      </c>
      <c r="H63"/>
      <c r="I63"/>
    </row>
    <row r="64" spans="4:9" x14ac:dyDescent="0.3">
      <c r="D64" s="30" t="s">
        <v>17</v>
      </c>
      <c r="E64" s="32">
        <f>'[2]Account data for publication'!$B$63</f>
        <v>425793.74</v>
      </c>
      <c r="H64"/>
      <c r="I64"/>
    </row>
    <row r="65" spans="4:9" ht="16.2" thickBot="1" x14ac:dyDescent="0.35">
      <c r="D65" s="36" t="s">
        <v>14</v>
      </c>
      <c r="E65" s="37">
        <f>SUM(E57:E64)</f>
        <v>6408990.6478712587</v>
      </c>
      <c r="H65"/>
      <c r="I65"/>
    </row>
    <row r="66" spans="4:9" ht="16.2" thickBot="1" x14ac:dyDescent="0.35">
      <c r="D66" s="21" t="s">
        <v>24</v>
      </c>
      <c r="E66" s="42">
        <f>E65+E54</f>
        <v>-2247442.7221287405</v>
      </c>
      <c r="H66"/>
      <c r="I66"/>
    </row>
    <row r="67" spans="4:9" x14ac:dyDescent="0.3">
      <c r="F67" s="27"/>
      <c r="H67"/>
      <c r="I67"/>
    </row>
    <row r="68" spans="4:9" x14ac:dyDescent="0.3">
      <c r="F68" s="27"/>
      <c r="H68"/>
      <c r="I68"/>
    </row>
    <row r="69" spans="4:9" x14ac:dyDescent="0.3">
      <c r="F69" s="27"/>
      <c r="H69"/>
      <c r="I69"/>
    </row>
    <row r="70" spans="4:9" x14ac:dyDescent="0.3">
      <c r="F70" s="27"/>
      <c r="H70"/>
      <c r="I70"/>
    </row>
    <row r="71" spans="4:9" x14ac:dyDescent="0.3">
      <c r="F71" s="27"/>
      <c r="H71"/>
      <c r="I71"/>
    </row>
    <row r="72" spans="4:9" x14ac:dyDescent="0.3">
      <c r="H72"/>
      <c r="I72"/>
    </row>
    <row r="73" spans="4:9" x14ac:dyDescent="0.3">
      <c r="I73" s="27"/>
    </row>
  </sheetData>
  <mergeCells count="5">
    <mergeCell ref="D45:E45"/>
    <mergeCell ref="D1:E1"/>
    <mergeCell ref="D2:E2"/>
    <mergeCell ref="D4:E4"/>
    <mergeCell ref="D26:E26"/>
  </mergeCells>
  <pageMargins left="0.70866141732283472" right="0.70866141732283472" top="0.74803149606299213" bottom="0.74803149606299213" header="0.31496062992125984" footer="0.31496062992125984"/>
  <pageSetup paperSize="8" scale="66" orientation="portrait" r:id="rId1"/>
  <headerFooter>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94E5B-549F-414B-B5F8-97FB627399A0}">
  <sheetPr>
    <pageSetUpPr fitToPage="1"/>
  </sheetPr>
  <dimension ref="A1:H75"/>
  <sheetViews>
    <sheetView showGridLines="0" tabSelected="1" topLeftCell="A54" workbookViewId="0">
      <selection activeCell="I48" sqref="I48"/>
    </sheetView>
  </sheetViews>
  <sheetFormatPr defaultColWidth="9.109375" defaultRowHeight="15.6" x14ac:dyDescent="0.3"/>
  <cols>
    <col min="1" max="1" width="65.6640625" style="54" bestFit="1" customWidth="1"/>
    <col min="2" max="2" width="13.6640625" style="27" customWidth="1"/>
    <col min="3" max="3" width="4" style="1" customWidth="1"/>
    <col min="4" max="4" width="4.6640625" style="1" customWidth="1"/>
    <col min="5" max="5" width="70.6640625" style="1" bestFit="1" customWidth="1"/>
    <col min="6" max="6" width="11.5546875" style="1" bestFit="1" customWidth="1"/>
    <col min="7" max="7" width="11.33203125" style="1" bestFit="1" customWidth="1"/>
    <col min="8" max="8" width="11" style="1" bestFit="1" customWidth="1"/>
    <col min="9" max="16384" width="9.109375" style="1"/>
  </cols>
  <sheetData>
    <row r="1" spans="1:6" ht="18" x14ac:dyDescent="0.3">
      <c r="A1" s="68" t="s">
        <v>26</v>
      </c>
      <c r="B1" s="69"/>
      <c r="C1" s="69"/>
      <c r="D1" s="69"/>
      <c r="E1" s="69"/>
      <c r="F1" s="69"/>
    </row>
    <row r="2" spans="1:6" ht="99.15" customHeight="1" thickBot="1" x14ac:dyDescent="0.35">
      <c r="A2" s="70" t="s">
        <v>0</v>
      </c>
      <c r="B2" s="70"/>
      <c r="C2" s="70"/>
      <c r="D2" s="70"/>
      <c r="E2" s="70"/>
      <c r="F2" s="70"/>
    </row>
    <row r="3" spans="1:6" ht="16.2" thickBot="1" x14ac:dyDescent="0.35">
      <c r="A3" s="58" t="s">
        <v>27</v>
      </c>
      <c r="B3" s="59"/>
      <c r="E3" s="58" t="s">
        <v>28</v>
      </c>
      <c r="F3" s="59"/>
    </row>
    <row r="4" spans="1:6" x14ac:dyDescent="0.3">
      <c r="A4" s="2"/>
      <c r="B4" s="3"/>
      <c r="E4" s="4"/>
      <c r="F4" s="5"/>
    </row>
    <row r="5" spans="1:6" x14ac:dyDescent="0.3">
      <c r="A5" s="6" t="s">
        <v>1</v>
      </c>
      <c r="B5" s="3"/>
      <c r="E5" s="7" t="s">
        <v>1</v>
      </c>
      <c r="F5" s="3">
        <f>'[2]Account data for publication'!$F$5</f>
        <v>-169609</v>
      </c>
    </row>
    <row r="6" spans="1:6" x14ac:dyDescent="0.3">
      <c r="A6" s="8" t="s">
        <v>2</v>
      </c>
      <c r="B6" s="3">
        <f>'Account data without bus'!E7</f>
        <v>-80687.27</v>
      </c>
      <c r="E6" s="9"/>
      <c r="F6" s="10"/>
    </row>
    <row r="7" spans="1:6" x14ac:dyDescent="0.3">
      <c r="A7" s="8" t="s">
        <v>3</v>
      </c>
      <c r="B7" s="3">
        <f>'Account data without bus'!E8</f>
        <v>-6873838.3200000003</v>
      </c>
      <c r="D7" s="11"/>
      <c r="E7" s="12" t="s">
        <v>4</v>
      </c>
      <c r="F7" s="13">
        <f>SUM(F5:F6)</f>
        <v>-169609</v>
      </c>
    </row>
    <row r="8" spans="1:6" x14ac:dyDescent="0.3">
      <c r="A8" s="8" t="s">
        <v>5</v>
      </c>
      <c r="B8" s="3">
        <f>'Account data without bus'!E9</f>
        <v>-48136.26999999999</v>
      </c>
      <c r="D8" s="11"/>
      <c r="E8" s="14" t="s">
        <v>6</v>
      </c>
      <c r="F8" s="5"/>
    </row>
    <row r="9" spans="1:6" x14ac:dyDescent="0.3">
      <c r="A9" s="16" t="s">
        <v>4</v>
      </c>
      <c r="B9" s="17">
        <f>SUM(B6:B8)</f>
        <v>-7002661.8599999994</v>
      </c>
      <c r="D9" s="11"/>
      <c r="E9" s="15" t="s">
        <v>7</v>
      </c>
      <c r="F9" s="3">
        <f>'[2]Account data for publication'!$F$9</f>
        <v>0</v>
      </c>
    </row>
    <row r="10" spans="1:6" x14ac:dyDescent="0.3">
      <c r="A10" s="8"/>
      <c r="B10" s="3"/>
      <c r="D10" s="11"/>
      <c r="E10" s="15" t="s">
        <v>8</v>
      </c>
      <c r="F10" s="3">
        <f>'[2]Account data for publication'!$F$10</f>
        <v>0</v>
      </c>
    </row>
    <row r="11" spans="1:6" x14ac:dyDescent="0.3">
      <c r="A11" s="6" t="s">
        <v>6</v>
      </c>
      <c r="B11" s="3"/>
      <c r="D11" s="11"/>
      <c r="E11" s="15" t="s">
        <v>9</v>
      </c>
      <c r="F11" s="3">
        <f>'[2]Account data for publication'!$F$11</f>
        <v>0</v>
      </c>
    </row>
    <row r="12" spans="1:6" x14ac:dyDescent="0.3">
      <c r="A12" s="8" t="s">
        <v>7</v>
      </c>
      <c r="B12" s="3">
        <f>'Account data without bus'!E14</f>
        <v>396051.80675889307</v>
      </c>
      <c r="D12" s="11"/>
      <c r="E12" s="15" t="s">
        <v>10</v>
      </c>
      <c r="F12" s="3">
        <f>'[2]Account data for publication'!$F$12</f>
        <v>81187</v>
      </c>
    </row>
    <row r="13" spans="1:6" x14ac:dyDescent="0.3">
      <c r="A13" s="8" t="s">
        <v>8</v>
      </c>
      <c r="B13" s="3">
        <f>'Account data without bus'!E15</f>
        <v>1515200.76</v>
      </c>
      <c r="D13" s="11"/>
      <c r="E13" s="15" t="s">
        <v>11</v>
      </c>
      <c r="F13" s="3">
        <v>0</v>
      </c>
    </row>
    <row r="14" spans="1:6" x14ac:dyDescent="0.3">
      <c r="A14" s="8" t="s">
        <v>9</v>
      </c>
      <c r="B14" s="3">
        <f>'Account data without bus'!E16</f>
        <v>2920.9844720496894</v>
      </c>
      <c r="D14" s="11"/>
      <c r="E14" s="15" t="s">
        <v>12</v>
      </c>
      <c r="F14" s="3">
        <f>'[2]Account data for publication'!$F$13</f>
        <v>11089</v>
      </c>
    </row>
    <row r="15" spans="1:6" x14ac:dyDescent="0.3">
      <c r="A15" s="8" t="s">
        <v>10</v>
      </c>
      <c r="B15" s="3">
        <f>'Account data without bus'!E17</f>
        <v>767946.24324110639</v>
      </c>
      <c r="D15" s="11"/>
      <c r="E15" s="18" t="s">
        <v>13</v>
      </c>
      <c r="F15" s="19">
        <f>SUM(F9:F14)</f>
        <v>92276</v>
      </c>
    </row>
    <row r="16" spans="1:6" ht="16.2" thickBot="1" x14ac:dyDescent="0.35">
      <c r="A16" s="8" t="s">
        <v>12</v>
      </c>
      <c r="B16" s="3">
        <f>'Account data without bus'!E18</f>
        <v>331744.65552795038</v>
      </c>
      <c r="D16" s="11"/>
      <c r="E16" s="7"/>
      <c r="F16" s="20"/>
    </row>
    <row r="17" spans="1:6" ht="16.2" thickBot="1" x14ac:dyDescent="0.35">
      <c r="A17" s="8" t="s">
        <v>15</v>
      </c>
      <c r="B17" s="3">
        <f>'Account data without bus'!E19</f>
        <v>793365.78999999992</v>
      </c>
      <c r="E17" s="21" t="s">
        <v>14</v>
      </c>
      <c r="F17" s="22">
        <f>F15+F7</f>
        <v>-77333</v>
      </c>
    </row>
    <row r="18" spans="1:6" x14ac:dyDescent="0.3">
      <c r="A18" s="8" t="s">
        <v>16</v>
      </c>
      <c r="B18" s="3">
        <f>'Account data without bus'!E20</f>
        <v>-1458</v>
      </c>
    </row>
    <row r="19" spans="1:6" x14ac:dyDescent="0.3">
      <c r="A19" s="8" t="s">
        <v>17</v>
      </c>
      <c r="B19" s="3">
        <f>'Account data without bus'!E21</f>
        <v>425793.74</v>
      </c>
    </row>
    <row r="20" spans="1:6" x14ac:dyDescent="0.3">
      <c r="A20" s="23" t="s">
        <v>14</v>
      </c>
      <c r="B20" s="24">
        <f>SUM(B12:B19)</f>
        <v>4231565.9799999995</v>
      </c>
    </row>
    <row r="21" spans="1:6" ht="16.2" thickBot="1" x14ac:dyDescent="0.35">
      <c r="A21" s="8"/>
      <c r="B21" s="3"/>
    </row>
    <row r="22" spans="1:6" ht="16.2" thickBot="1" x14ac:dyDescent="0.35">
      <c r="A22" s="25" t="s">
        <v>18</v>
      </c>
      <c r="B22" s="26">
        <f>B20+B9</f>
        <v>-2771095.88</v>
      </c>
    </row>
    <row r="23" spans="1:6" ht="16.2" thickBot="1" x14ac:dyDescent="0.35">
      <c r="A23" s="28"/>
      <c r="B23" s="29"/>
      <c r="D23" s="27"/>
      <c r="E23" s="27"/>
      <c r="F23" s="27"/>
    </row>
    <row r="24" spans="1:6" ht="16.2" thickBot="1" x14ac:dyDescent="0.35">
      <c r="A24" s="58" t="s">
        <v>29</v>
      </c>
      <c r="B24" s="59"/>
      <c r="E24" s="27"/>
      <c r="F24" s="27"/>
    </row>
    <row r="25" spans="1:6" x14ac:dyDescent="0.3">
      <c r="A25" s="30"/>
      <c r="B25" s="31"/>
    </row>
    <row r="26" spans="1:6" x14ac:dyDescent="0.3">
      <c r="A26" s="7" t="s">
        <v>1</v>
      </c>
      <c r="B26" s="32"/>
      <c r="E26" s="71" t="s">
        <v>19</v>
      </c>
      <c r="F26" s="71"/>
    </row>
    <row r="27" spans="1:6" x14ac:dyDescent="0.3">
      <c r="A27" s="30" t="s">
        <v>2</v>
      </c>
      <c r="B27" s="32">
        <f>'Account data without bus'!E29</f>
        <v>-467048</v>
      </c>
      <c r="E27" s="64" t="s">
        <v>30</v>
      </c>
      <c r="F27" s="65"/>
    </row>
    <row r="28" spans="1:6" x14ac:dyDescent="0.3">
      <c r="A28" s="30" t="s">
        <v>3</v>
      </c>
      <c r="B28" s="32">
        <f>'Account data without bus'!E30</f>
        <v>-518673</v>
      </c>
      <c r="E28" s="33"/>
      <c r="F28" s="34"/>
    </row>
    <row r="29" spans="1:6" x14ac:dyDescent="0.3">
      <c r="A29" s="30" t="s">
        <v>20</v>
      </c>
      <c r="B29" s="32">
        <f>'Account data without bus'!E31</f>
        <v>-629017</v>
      </c>
      <c r="E29" s="35" t="s">
        <v>1</v>
      </c>
      <c r="F29" s="34"/>
    </row>
    <row r="30" spans="1:6" x14ac:dyDescent="0.3">
      <c r="A30" s="30" t="s">
        <v>21</v>
      </c>
      <c r="B30" s="32">
        <f>'Account data without bus'!E32</f>
        <v>-37843</v>
      </c>
      <c r="E30" s="33" t="s">
        <v>2</v>
      </c>
      <c r="F30" s="34">
        <f>B27+F5</f>
        <v>-636657</v>
      </c>
    </row>
    <row r="31" spans="1:6" x14ac:dyDescent="0.3">
      <c r="A31" s="8" t="s">
        <v>25</v>
      </c>
      <c r="B31" s="32">
        <f>'Account data without bus'!E33</f>
        <v>0</v>
      </c>
      <c r="E31" s="33" t="s">
        <v>3</v>
      </c>
      <c r="F31" s="34">
        <f>B28</f>
        <v>-518673</v>
      </c>
    </row>
    <row r="32" spans="1:6" x14ac:dyDescent="0.3">
      <c r="A32" s="36" t="s">
        <v>4</v>
      </c>
      <c r="B32" s="37">
        <f>SUM(B27:B31)</f>
        <v>-1652581</v>
      </c>
      <c r="E32" s="33" t="s">
        <v>20</v>
      </c>
      <c r="F32" s="34">
        <f>B29</f>
        <v>-629017</v>
      </c>
    </row>
    <row r="33" spans="1:8" x14ac:dyDescent="0.3">
      <c r="A33" s="30"/>
      <c r="B33" s="32"/>
      <c r="E33" s="33" t="s">
        <v>21</v>
      </c>
      <c r="F33" s="34">
        <f>B30</f>
        <v>-37843</v>
      </c>
    </row>
    <row r="34" spans="1:8" x14ac:dyDescent="0.3">
      <c r="A34" s="7" t="s">
        <v>6</v>
      </c>
      <c r="B34" s="32"/>
      <c r="E34" s="33" t="s">
        <v>25</v>
      </c>
      <c r="F34" s="34">
        <f>B31</f>
        <v>0</v>
      </c>
    </row>
    <row r="35" spans="1:8" x14ac:dyDescent="0.3">
      <c r="A35" s="30" t="s">
        <v>7</v>
      </c>
      <c r="B35" s="32">
        <f>'Account data without bus'!E37</f>
        <v>1085954.2355731227</v>
      </c>
      <c r="E35" s="38" t="s">
        <v>4</v>
      </c>
      <c r="F35" s="39">
        <f>SUM(F30:F34)</f>
        <v>-1822190</v>
      </c>
    </row>
    <row r="36" spans="1:8" x14ac:dyDescent="0.3">
      <c r="A36" s="30" t="s">
        <v>8</v>
      </c>
      <c r="B36" s="32">
        <f>'Account data without bus'!E38</f>
        <v>32854</v>
      </c>
      <c r="E36" s="33"/>
      <c r="F36" s="34"/>
    </row>
    <row r="37" spans="1:8" x14ac:dyDescent="0.3">
      <c r="A37" s="30" t="s">
        <v>9</v>
      </c>
      <c r="B37" s="32">
        <f>'Account data without bus'!E39</f>
        <v>7011.7167701863355</v>
      </c>
      <c r="E37" s="35" t="s">
        <v>6</v>
      </c>
      <c r="F37" s="34"/>
    </row>
    <row r="38" spans="1:8" x14ac:dyDescent="0.3">
      <c r="A38" s="30" t="s">
        <v>10</v>
      </c>
      <c r="B38" s="32">
        <f>'Account data without bus'!E40</f>
        <v>150640.56442687748</v>
      </c>
      <c r="E38" s="33" t="s">
        <v>7</v>
      </c>
      <c r="F38" s="34">
        <f>B35+F9</f>
        <v>1085954.2355731227</v>
      </c>
    </row>
    <row r="39" spans="1:8" x14ac:dyDescent="0.3">
      <c r="A39" s="30" t="s">
        <v>12</v>
      </c>
      <c r="B39" s="32">
        <f>'Account data without bus'!E41</f>
        <v>900964.15110107278</v>
      </c>
      <c r="E39" s="33" t="s">
        <v>8</v>
      </c>
      <c r="F39" s="34">
        <f>B36+F10</f>
        <v>32854</v>
      </c>
    </row>
    <row r="40" spans="1:8" ht="16.2" thickBot="1" x14ac:dyDescent="0.35">
      <c r="A40" s="36" t="s">
        <v>14</v>
      </c>
      <c r="B40" s="37">
        <f>SUM(B35:B39)</f>
        <v>2177424.6678712592</v>
      </c>
      <c r="E40" s="33" t="s">
        <v>9</v>
      </c>
      <c r="F40" s="34">
        <f>B37+F11</f>
        <v>7011.7167701863355</v>
      </c>
    </row>
    <row r="41" spans="1:8" ht="16.2" thickBot="1" x14ac:dyDescent="0.35">
      <c r="A41" s="41" t="s">
        <v>23</v>
      </c>
      <c r="B41" s="42">
        <f>B32+B40</f>
        <v>524843.66787125915</v>
      </c>
      <c r="E41" s="33" t="s">
        <v>10</v>
      </c>
      <c r="F41" s="34">
        <f>B38+F12</f>
        <v>231827.56442687748</v>
      </c>
    </row>
    <row r="42" spans="1:8" ht="16.2" thickBot="1" x14ac:dyDescent="0.35">
      <c r="A42" s="43"/>
      <c r="B42" s="44"/>
      <c r="E42" s="33" t="s">
        <v>12</v>
      </c>
      <c r="F42" s="34">
        <f>B39+F14</f>
        <v>912053.15110107278</v>
      </c>
    </row>
    <row r="43" spans="1:8" ht="16.2" thickBot="1" x14ac:dyDescent="0.35">
      <c r="A43" s="58" t="s">
        <v>31</v>
      </c>
      <c r="B43" s="59"/>
      <c r="C43" s="27"/>
      <c r="E43" s="38" t="s">
        <v>14</v>
      </c>
      <c r="F43" s="40">
        <f>SUM(F38:F42)</f>
        <v>2269700.6678712592</v>
      </c>
    </row>
    <row r="44" spans="1:8" ht="16.2" thickBot="1" x14ac:dyDescent="0.35">
      <c r="A44" s="30"/>
      <c r="B44" s="31"/>
      <c r="E44" s="45" t="s">
        <v>35</v>
      </c>
      <c r="F44" s="46">
        <f>F35+F43</f>
        <v>447510.66787125915</v>
      </c>
    </row>
    <row r="45" spans="1:8" ht="16.2" thickBot="1" x14ac:dyDescent="0.35">
      <c r="A45" s="7" t="s">
        <v>1</v>
      </c>
      <c r="B45" s="32"/>
    </row>
    <row r="46" spans="1:8" ht="16.2" thickBot="1" x14ac:dyDescent="0.35">
      <c r="A46" s="30" t="s">
        <v>2</v>
      </c>
      <c r="B46" s="32">
        <f>'Account data without bus'!E48</f>
        <v>-547735.27</v>
      </c>
      <c r="E46" s="66" t="s">
        <v>36</v>
      </c>
      <c r="F46" s="67"/>
      <c r="H46" s="27"/>
    </row>
    <row r="47" spans="1:8" x14ac:dyDescent="0.3">
      <c r="A47" s="30" t="s">
        <v>3</v>
      </c>
      <c r="B47" s="32">
        <f>'Account data without bus'!E49</f>
        <v>-7392511.3200000003</v>
      </c>
      <c r="E47" s="47"/>
      <c r="F47" s="48"/>
    </row>
    <row r="48" spans="1:8" x14ac:dyDescent="0.3">
      <c r="A48" s="30" t="s">
        <v>20</v>
      </c>
      <c r="B48" s="32">
        <f>'Account data without bus'!E50</f>
        <v>-629017</v>
      </c>
      <c r="E48" s="49" t="s">
        <v>1</v>
      </c>
      <c r="F48" s="48"/>
    </row>
    <row r="49" spans="1:8" x14ac:dyDescent="0.3">
      <c r="A49" s="30" t="s">
        <v>34</v>
      </c>
      <c r="B49" s="32">
        <f>'Account data without bus'!E51</f>
        <v>-48136.26999999999</v>
      </c>
      <c r="E49" s="47" t="s">
        <v>2</v>
      </c>
      <c r="F49" s="48">
        <f>B46+F5</f>
        <v>-717344.27</v>
      </c>
      <c r="H49" s="27"/>
    </row>
    <row r="50" spans="1:8" x14ac:dyDescent="0.3">
      <c r="A50" s="30" t="s">
        <v>33</v>
      </c>
      <c r="B50" s="32">
        <f>'Account data without bus'!E52</f>
        <v>-1190.51</v>
      </c>
      <c r="E50" s="47" t="s">
        <v>3</v>
      </c>
      <c r="F50" s="48">
        <f>B47</f>
        <v>-7392511.3200000003</v>
      </c>
    </row>
    <row r="51" spans="1:8" x14ac:dyDescent="0.3">
      <c r="A51" s="30" t="s">
        <v>21</v>
      </c>
      <c r="B51" s="32">
        <f>B30</f>
        <v>-37843</v>
      </c>
      <c r="E51" s="47" t="s">
        <v>20</v>
      </c>
      <c r="F51" s="48">
        <f>B48</f>
        <v>-629017</v>
      </c>
    </row>
    <row r="52" spans="1:8" x14ac:dyDescent="0.3">
      <c r="A52" s="36" t="s">
        <v>4</v>
      </c>
      <c r="B52" s="37">
        <f>SUM(B46:B51)</f>
        <v>-8656433.3699999992</v>
      </c>
      <c r="E52" s="47" t="s">
        <v>34</v>
      </c>
      <c r="F52" s="48">
        <f>B49</f>
        <v>-48136.26999999999</v>
      </c>
    </row>
    <row r="53" spans="1:8" x14ac:dyDescent="0.3">
      <c r="A53" s="30"/>
      <c r="B53" s="32"/>
      <c r="E53" s="47" t="s">
        <v>33</v>
      </c>
      <c r="F53" s="48">
        <f>B50</f>
        <v>-1190.51</v>
      </c>
    </row>
    <row r="54" spans="1:8" x14ac:dyDescent="0.3">
      <c r="A54" s="7" t="s">
        <v>6</v>
      </c>
      <c r="B54" s="32"/>
      <c r="E54" s="47" t="s">
        <v>21</v>
      </c>
      <c r="F54" s="48">
        <f>B30</f>
        <v>-37843</v>
      </c>
    </row>
    <row r="55" spans="1:8" x14ac:dyDescent="0.3">
      <c r="A55" s="30" t="s">
        <v>7</v>
      </c>
      <c r="B55" s="32">
        <f>'Account data without bus'!E57</f>
        <v>1482006.0423320159</v>
      </c>
      <c r="E55" s="50" t="s">
        <v>4</v>
      </c>
      <c r="F55" s="51">
        <f>SUM(F49:F54)</f>
        <v>-8826042.3699999992</v>
      </c>
    </row>
    <row r="56" spans="1:8" x14ac:dyDescent="0.3">
      <c r="A56" s="30" t="s">
        <v>8</v>
      </c>
      <c r="B56" s="32">
        <f>'Account data without bus'!E58</f>
        <v>1548054.76</v>
      </c>
      <c r="E56" s="47"/>
      <c r="F56" s="48"/>
    </row>
    <row r="57" spans="1:8" x14ac:dyDescent="0.3">
      <c r="A57" s="30" t="s">
        <v>9</v>
      </c>
      <c r="B57" s="32">
        <f>'Account data without bus'!E59</f>
        <v>9932.701242236024</v>
      </c>
      <c r="E57" s="49" t="s">
        <v>6</v>
      </c>
      <c r="F57" s="48"/>
    </row>
    <row r="58" spans="1:8" x14ac:dyDescent="0.3">
      <c r="A58" s="30" t="s">
        <v>10</v>
      </c>
      <c r="B58" s="32">
        <f>'Account data without bus'!E60</f>
        <v>918586.80766798393</v>
      </c>
      <c r="E58" s="47" t="s">
        <v>7</v>
      </c>
      <c r="F58" s="48">
        <f t="shared" ref="F58:F63" si="0">B55+F9</f>
        <v>1482006.0423320159</v>
      </c>
    </row>
    <row r="59" spans="1:8" x14ac:dyDescent="0.3">
      <c r="A59" s="30" t="s">
        <v>12</v>
      </c>
      <c r="B59" s="32">
        <f>'Account data without bus'!E61</f>
        <v>1232708.806629023</v>
      </c>
      <c r="E59" s="47" t="s">
        <v>8</v>
      </c>
      <c r="F59" s="48">
        <f t="shared" si="0"/>
        <v>1548054.76</v>
      </c>
    </row>
    <row r="60" spans="1:8" x14ac:dyDescent="0.3">
      <c r="A60" s="30" t="s">
        <v>15</v>
      </c>
      <c r="B60" s="32">
        <f>'Account data without bus'!E62</f>
        <v>793365.78999999992</v>
      </c>
      <c r="E60" s="47" t="s">
        <v>9</v>
      </c>
      <c r="F60" s="48">
        <f t="shared" si="0"/>
        <v>9932.701242236024</v>
      </c>
    </row>
    <row r="61" spans="1:8" x14ac:dyDescent="0.3">
      <c r="A61" s="30" t="s">
        <v>16</v>
      </c>
      <c r="B61" s="32">
        <f>'Account data without bus'!E63</f>
        <v>-1458</v>
      </c>
      <c r="E61" s="47" t="s">
        <v>10</v>
      </c>
      <c r="F61" s="48">
        <f t="shared" si="0"/>
        <v>999773.80766798393</v>
      </c>
    </row>
    <row r="62" spans="1:8" x14ac:dyDescent="0.3">
      <c r="A62" s="30" t="s">
        <v>17</v>
      </c>
      <c r="B62" s="32">
        <f>'Account data without bus'!E64</f>
        <v>425793.74</v>
      </c>
      <c r="E62" s="47" t="s">
        <v>22</v>
      </c>
      <c r="F62" s="48">
        <f t="shared" si="0"/>
        <v>1232708.806629023</v>
      </c>
    </row>
    <row r="63" spans="1:8" ht="16.2" thickBot="1" x14ac:dyDescent="0.35">
      <c r="A63" s="36" t="s">
        <v>14</v>
      </c>
      <c r="B63" s="37">
        <f>SUM(B55:B62)</f>
        <v>6408990.6478712587</v>
      </c>
      <c r="E63" s="47" t="s">
        <v>12</v>
      </c>
      <c r="F63" s="48">
        <f t="shared" si="0"/>
        <v>804454.78999999992</v>
      </c>
    </row>
    <row r="64" spans="1:8" ht="16.2" thickBot="1" x14ac:dyDescent="0.35">
      <c r="A64" s="21" t="s">
        <v>24</v>
      </c>
      <c r="B64" s="42">
        <f>B52+B63</f>
        <v>-2247442.7221287405</v>
      </c>
      <c r="E64" s="47" t="s">
        <v>15</v>
      </c>
      <c r="F64" s="48">
        <f>B61</f>
        <v>-1458</v>
      </c>
    </row>
    <row r="65" spans="3:8" x14ac:dyDescent="0.3">
      <c r="E65" s="47" t="s">
        <v>16</v>
      </c>
      <c r="F65" s="48">
        <f>B62</f>
        <v>425793.74</v>
      </c>
    </row>
    <row r="66" spans="3:8" ht="16.2" thickBot="1" x14ac:dyDescent="0.35">
      <c r="E66" s="50" t="s">
        <v>14</v>
      </c>
      <c r="F66" s="51">
        <f>SUM(F58:F65)</f>
        <v>6501266.6478712587</v>
      </c>
    </row>
    <row r="67" spans="3:8" ht="16.2" thickBot="1" x14ac:dyDescent="0.35">
      <c r="E67" s="52" t="s">
        <v>24</v>
      </c>
      <c r="F67" s="53">
        <f>F55+F66</f>
        <v>-2324775.7221287405</v>
      </c>
    </row>
    <row r="69" spans="3:8" x14ac:dyDescent="0.3">
      <c r="F69" s="27"/>
    </row>
    <row r="70" spans="3:8" x14ac:dyDescent="0.3">
      <c r="F70" s="27"/>
      <c r="H70" s="27"/>
    </row>
    <row r="71" spans="3:8" x14ac:dyDescent="0.3">
      <c r="C71" s="27"/>
    </row>
    <row r="72" spans="3:8" x14ac:dyDescent="0.3">
      <c r="G72" s="27"/>
    </row>
    <row r="74" spans="3:8" x14ac:dyDescent="0.3">
      <c r="C74" s="27"/>
    </row>
    <row r="75" spans="3:8" x14ac:dyDescent="0.3">
      <c r="C75" s="27"/>
    </row>
  </sheetData>
  <mergeCells count="9">
    <mergeCell ref="E27:F27"/>
    <mergeCell ref="A43:B43"/>
    <mergeCell ref="E46:F46"/>
    <mergeCell ref="A1:F1"/>
    <mergeCell ref="A2:F2"/>
    <mergeCell ref="A3:B3"/>
    <mergeCell ref="E3:F3"/>
    <mergeCell ref="A24:B24"/>
    <mergeCell ref="E26:F26"/>
  </mergeCells>
  <pageMargins left="0.70866141732283472" right="0.70866141732283472" top="0.74803149606299213" bottom="0.74803149606299213" header="0.31496062992125984" footer="0.31496062992125984"/>
  <pageSetup paperSize="8" scale="77" orientation="portrait" r:id="rId1"/>
  <headerFooter>
    <oddFooter>&amp;L&amp;Z&amp;F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F3B7D56C218640AF763E1CB8C53212" ma:contentTypeVersion="3" ma:contentTypeDescription="Create a new document." ma:contentTypeScope="" ma:versionID="1af556e2066df65f7d26177c5136e3a8">
  <xsd:schema xmlns:xsd="http://www.w3.org/2001/XMLSchema" xmlns:xs="http://www.w3.org/2001/XMLSchema" xmlns:p="http://schemas.microsoft.com/office/2006/metadata/properties" xmlns:ns2="b9afe5d1-a668-4373-8262-6e3c6cd6d6b7" targetNamespace="http://schemas.microsoft.com/office/2006/metadata/properties" ma:root="true" ma:fieldsID="ce8a5a4c45b9fbc304ca025fdf75d290" ns2:_="">
    <xsd:import namespace="b9afe5d1-a668-4373-8262-6e3c6cd6d6b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afe5d1-a668-4373-8262-6e3c6cd6d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47474A-3F6E-41D4-BBBA-7321C19D73FC}">
  <ds:schemaRefs>
    <ds:schemaRef ds:uri="http://purl.org/dc/terms/"/>
    <ds:schemaRef ds:uri="b9afe5d1-a668-4373-8262-6e3c6cd6d6b7"/>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8021ECF-4553-4534-87AC-221F250044A7}">
  <ds:schemaRefs>
    <ds:schemaRef ds:uri="http://schemas.microsoft.com/sharepoint/v3/contenttype/forms"/>
  </ds:schemaRefs>
</ds:datastoreItem>
</file>

<file path=customXml/itemProps3.xml><?xml version="1.0" encoding="utf-8"?>
<ds:datastoreItem xmlns:ds="http://schemas.openxmlformats.org/officeDocument/2006/customXml" ds:itemID="{83EEBC69-6EDA-468F-AC0B-5DB8FC8B7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afe5d1-a668-4373-8262-6e3c6cd6d6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Account data without bus</vt:lpstr>
      <vt:lpstr>Account data with Bus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 Q4 transparency 2023-24 - Parking</dc:title>
  <dc:subject>Parking account data</dc:subject>
  <dc:creator>Wright, Neil</dc:creator>
  <cp:lastModifiedBy>Sadler, Ann-Marie</cp:lastModifiedBy>
  <cp:lastPrinted>2022-01-13T12:00:30Z</cp:lastPrinted>
  <dcterms:created xsi:type="dcterms:W3CDTF">2022-01-13T11:42:04Z</dcterms:created>
  <dcterms:modified xsi:type="dcterms:W3CDTF">2026-03-03T12:40:58Z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0x010100D6F3B7D56C218640AF763E1CB8C53212</vt:lpwstr>
  </property>
</Properties>
</file>